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155" yWindow="-285" windowWidth="13440" windowHeight="12720"/>
  </bookViews>
  <sheets>
    <sheet name="Ф№9-ж1_Магас" sheetId="14" r:id="rId1"/>
  </sheets>
  <definedNames>
    <definedName name="_xlnm.Print_Area" localSheetId="0">'Ф№9-ж1_Магас'!$A$1:$FK$36</definedName>
  </definedNames>
  <calcPr calcId="145621"/>
</workbook>
</file>

<file path=xl/calcChain.xml><?xml version="1.0" encoding="utf-8"?>
<calcChain xmlns="http://schemas.openxmlformats.org/spreadsheetml/2006/main">
  <c r="DV32" i="14" l="1"/>
  <c r="EV32" i="14" s="1"/>
  <c r="DV31" i="14"/>
  <c r="EV31" i="14" s="1"/>
  <c r="EV30" i="14"/>
  <c r="DV30" i="14"/>
  <c r="DV29" i="14"/>
  <c r="EV29" i="14" s="1"/>
  <c r="DV28" i="14"/>
  <c r="EV28" i="14" s="1"/>
  <c r="DV27" i="14"/>
  <c r="EV27" i="14" s="1"/>
  <c r="DV26" i="14"/>
  <c r="EV26" i="14" s="1"/>
  <c r="DV25" i="14"/>
  <c r="EV25" i="14" s="1"/>
  <c r="DV24" i="14"/>
  <c r="EV24" i="14" s="1"/>
  <c r="DV23" i="14"/>
  <c r="EV23" i="14" s="1"/>
  <c r="EV22" i="14"/>
  <c r="DV22" i="14"/>
  <c r="DV21" i="14"/>
  <c r="EV21" i="14" s="1"/>
  <c r="DV20" i="14"/>
  <c r="EV20" i="14" s="1"/>
</calcChain>
</file>

<file path=xl/sharedStrings.xml><?xml version="1.0" encoding="utf-8"?>
<sst xmlns="http://schemas.openxmlformats.org/spreadsheetml/2006/main" count="97" uniqueCount="69">
  <si>
    <t>№
п/п</t>
  </si>
  <si>
    <t>1.</t>
  </si>
  <si>
    <t>(наименование, место нахождения, Ф.И.О. руководителя, контактные данные)</t>
  </si>
  <si>
    <t>сведения о юридическом лице:</t>
  </si>
  <si>
    <t>за период</t>
  </si>
  <si>
    <t>на территории</t>
  </si>
  <si>
    <t>(наименование субъекта естественных монополий)</t>
  </si>
  <si>
    <t>предоставляемые</t>
  </si>
  <si>
    <t>Примечания:</t>
  </si>
  <si>
    <t>(наименование аэропорта)</t>
  </si>
  <si>
    <t>начальная цена (стоимость) договора</t>
  </si>
  <si>
    <t>иное</t>
  </si>
  <si>
    <t>единст-венный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</si>
  <si>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</si>
  <si>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</si>
  <si>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</si>
  <si>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</si>
  <si>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</si>
  <si>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</si>
  <si>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</si>
  <si>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</si>
  <si>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Сумма закупки товаров (работ, услуг)
(тыс. руб.)</t>
  </si>
  <si>
    <t>Количество, объем товаров (работ, услуг)</t>
  </si>
  <si>
    <t>Цена
за единицу товара (работ, услуг)
(тыс. руб.)</t>
  </si>
  <si>
    <t>Способ закупки</t>
  </si>
  <si>
    <t>Предмет закупки 
(товара, работы, услуги)</t>
  </si>
  <si>
    <t>Дата закупки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</si>
  <si>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</si>
  <si>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</si>
  <si>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</si>
  <si>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02.12.2020</t>
  </si>
  <si>
    <t>05.12.2020</t>
  </si>
  <si>
    <t>08.12.2020</t>
  </si>
  <si>
    <t>09.12.2020</t>
  </si>
  <si>
    <t>12.12.2020</t>
  </si>
  <si>
    <t>14.12.2020</t>
  </si>
  <si>
    <t>15.12.2020</t>
  </si>
  <si>
    <t>17.12.2020</t>
  </si>
  <si>
    <t>20.12.2020</t>
  </si>
  <si>
    <t>21.12.2020</t>
  </si>
  <si>
    <t>25.12.2020</t>
  </si>
  <si>
    <t>28.12.2020</t>
  </si>
  <si>
    <t>31.12.2020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</si>
  <si>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</si>
  <si>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</si>
  <si>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</si>
  <si>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</si>
  <si>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</si>
  <si>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</si>
  <si>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</si>
  <si>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</si>
  <si>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</si>
  <si>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</si>
  <si>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</si>
  <si>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</si>
  <si>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</si>
  <si>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</si>
  <si>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</si>
  <si>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14.01.2021</t>
  </si>
  <si>
    <t>28.02.2021</t>
  </si>
  <si>
    <t>Договор № 100020/07598Д от 31.12.2020</t>
  </si>
  <si>
    <t>Договор № 100019/07399Д от 31.12.2019</t>
  </si>
  <si>
    <t xml:space="preserve">Топливо ТС-1/РТ, в/с </t>
  </si>
  <si>
    <t>Обществом с ограниченной ответственностью «РН-Аэро»</t>
  </si>
  <si>
    <t xml:space="preserve">ООО "РН-Аэро", 119071, г. Москва, Малая Калужская ул., д. 15, этаж 2 </t>
  </si>
  <si>
    <t>Генеральный директор Турчин Иван Сергеевич, (499) 517-76-56</t>
  </si>
  <si>
    <t>с 24 ноября 2020г. по 27 марта 2021г.</t>
  </si>
  <si>
    <t>ОАО «Аэропорт «Магас» им. С.С. Осканова»</t>
  </si>
  <si>
    <t>В строках 1-10, 12, 13 указана поставка в адрес ООО "БАТО" а/п Пашковский в общем количестве (включая поставку для нужд других аэропортов) т.к. обеспечение аэропорта Магас в данный момент производилось через данный аэропорт.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</si>
</sst>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2" fillId="0" borderId="0" xfId="1" applyFont="1"/>
    <xf numFmtId="0" fontId="5" fillId="0" borderId="0" xfId="1" applyFont="1"/>
    <xf numFmtId="0" fontId="4" fillId="0" borderId="0" xfId="1" applyFont="1"/>
    <xf numFmtId="0" fontId="4" fillId="0" borderId="2" xfId="1" applyFont="1" applyFill="1" applyBorder="1" applyAlignment="1"/>
    <xf numFmtId="0" fontId="4" fillId="0" borderId="0" xfId="1" applyFont="1" applyFill="1" applyBorder="1" applyAlignment="1"/>
    <xf numFmtId="49" fontId="4" fillId="0" borderId="2" xfId="1" applyNumberFormat="1" applyFont="1" applyFill="1" applyBorder="1" applyAlignment="1"/>
    <xf numFmtId="49" fontId="4" fillId="0" borderId="0" xfId="1" applyNumberFormat="1" applyFont="1" applyFill="1" applyBorder="1" applyAlignment="1"/>
    <xf numFmtId="0" fontId="5" fillId="2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NumberFormat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tabSelected="1" view="pageBreakPreview" zoomScale="70" zoomScaleNormal="100" zoomScaleSheetLayoutView="70" workbookViewId="0">
      <selection activeCell="DH48" sqref="DH48"/>
    </sheetView>
  </sheetViews>
  <sheetFormatPr defaultColWidth="0.85546875" defaultRowHeight="15" x14ac:dyDescent="0.25"/>
  <cols>
    <col min="1" max="15" width="0.85546875" style="5"/>
    <col min="16" max="16" width="1.85546875" style="5" customWidth="1"/>
    <col min="17" max="31" width="0.85546875" style="5"/>
    <col min="32" max="32" width="3" style="5" customWidth="1"/>
    <col min="33" max="59" width="0.85546875" style="5"/>
    <col min="60" max="60" width="18.42578125" style="5" customWidth="1"/>
    <col min="61" max="111" width="0.85546875" style="5"/>
    <col min="112" max="112" width="27.42578125" style="5" customWidth="1"/>
    <col min="113" max="16384" width="0.85546875" style="5"/>
  </cols>
  <sheetData>
    <row r="1" spans="1:167" s="2" customFormat="1" ht="14.25" customHeight="1" x14ac:dyDescent="0.25">
      <c r="FK1" s="4" t="s">
        <v>29</v>
      </c>
    </row>
    <row r="2" spans="1:167" s="2" customFormat="1" ht="7.5" customHeight="1" x14ac:dyDescent="0.25"/>
    <row r="3" spans="1:167" s="1" customFormat="1" ht="16.5" x14ac:dyDescent="0.25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pans="1:167" s="1" customFormat="1" ht="16.5" x14ac:dyDescent="0.25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</row>
    <row r="5" spans="1:167" s="2" customFormat="1" ht="15.75" x14ac:dyDescent="0.25"/>
    <row r="6" spans="1:167" s="2" customFormat="1" ht="15.75" x14ac:dyDescent="0.25">
      <c r="A6" s="2" t="s">
        <v>7</v>
      </c>
      <c r="V6" s="46" t="s">
        <v>63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1:167" s="2" customFormat="1" ht="15.75" x14ac:dyDescent="0.25">
      <c r="A7" s="2" t="s">
        <v>6</v>
      </c>
    </row>
    <row r="8" spans="1:167" s="2" customFormat="1" ht="15.75" x14ac:dyDescent="0.25">
      <c r="A8" s="2" t="s">
        <v>5</v>
      </c>
      <c r="S8" s="8" t="s">
        <v>67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</row>
    <row r="9" spans="1:167" s="2" customFormat="1" ht="15.75" x14ac:dyDescent="0.25">
      <c r="A9" s="2" t="s">
        <v>9</v>
      </c>
    </row>
    <row r="10" spans="1:167" s="2" customFormat="1" ht="15.75" x14ac:dyDescent="0.25">
      <c r="A10" s="2" t="s">
        <v>4</v>
      </c>
      <c r="M10" s="10" t="s">
        <v>66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1"/>
      <c r="FA10" s="11"/>
      <c r="FB10" s="11"/>
      <c r="FC10" s="11"/>
    </row>
    <row r="11" spans="1:167" s="2" customFormat="1" ht="15.75" x14ac:dyDescent="0.25">
      <c r="A11" s="2" t="s">
        <v>3</v>
      </c>
      <c r="AJ11" s="8" t="s">
        <v>64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  <c r="DB11" s="9"/>
      <c r="DC11" s="9"/>
      <c r="DD11" s="9"/>
      <c r="DE11" s="9"/>
      <c r="DF11" s="9"/>
      <c r="DG11" s="9"/>
      <c r="DH11" s="9"/>
    </row>
    <row r="12" spans="1:167" s="2" customFormat="1" ht="15.75" x14ac:dyDescent="0.25">
      <c r="A12" s="45" t="s">
        <v>65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</row>
    <row r="13" spans="1:167" s="2" customFormat="1" ht="15.75" x14ac:dyDescent="0.25">
      <c r="A13" s="2" t="s">
        <v>2</v>
      </c>
    </row>
    <row r="14" spans="1:167" s="7" customFormat="1" ht="15.75" x14ac:dyDescent="0.25"/>
    <row r="15" spans="1:167" s="6" customFormat="1" ht="14.25" customHeight="1" x14ac:dyDescent="0.2">
      <c r="A15" s="32" t="s">
        <v>0</v>
      </c>
      <c r="B15" s="33"/>
      <c r="C15" s="33"/>
      <c r="D15" s="33"/>
      <c r="E15" s="33"/>
      <c r="F15" s="34"/>
      <c r="G15" s="32" t="s">
        <v>26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2" t="s">
        <v>25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26" t="s">
        <v>24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8"/>
      <c r="DV15" s="32" t="s">
        <v>23</v>
      </c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4"/>
      <c r="EI15" s="32" t="s">
        <v>22</v>
      </c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4"/>
      <c r="EV15" s="32" t="s">
        <v>21</v>
      </c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6" customFormat="1" ht="27.75" customHeight="1" x14ac:dyDescent="0.2">
      <c r="A16" s="41"/>
      <c r="B16" s="42"/>
      <c r="C16" s="42"/>
      <c r="D16" s="42"/>
      <c r="E16" s="42"/>
      <c r="F16" s="43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29" t="s">
        <v>20</v>
      </c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1"/>
      <c r="CI16" s="29" t="s">
        <v>19</v>
      </c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1"/>
      <c r="DV16" s="41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3"/>
      <c r="EV16" s="41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6" customFormat="1" ht="14.25" customHeight="1" x14ac:dyDescent="0.2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2" t="s">
        <v>18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2" t="s">
        <v>17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  <c r="AU17" s="32" t="s">
        <v>16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26" t="s">
        <v>15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6" t="s">
        <v>14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8"/>
      <c r="CI17" s="32" t="s">
        <v>13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4"/>
      <c r="CV17" s="32" t="s">
        <v>12</v>
      </c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 t="s">
        <v>11</v>
      </c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4"/>
      <c r="DV17" s="41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3"/>
      <c r="EI17" s="41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3"/>
      <c r="EV17" s="41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:167" s="6" customFormat="1" ht="54" customHeight="1" x14ac:dyDescent="0.2">
      <c r="A18" s="35"/>
      <c r="B18" s="36"/>
      <c r="C18" s="36"/>
      <c r="D18" s="36"/>
      <c r="E18" s="36"/>
      <c r="F18" s="37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35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7"/>
      <c r="BI18" s="35" t="s">
        <v>10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35" t="s">
        <v>10</v>
      </c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35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35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5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7"/>
      <c r="DV18" s="35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7"/>
      <c r="EI18" s="35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7"/>
      <c r="EV18" s="35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7"/>
    </row>
    <row r="19" spans="1:167" s="6" customFormat="1" ht="12.75" x14ac:dyDescent="0.2">
      <c r="A19" s="38">
        <v>1</v>
      </c>
      <c r="B19" s="39"/>
      <c r="C19" s="39"/>
      <c r="D19" s="39"/>
      <c r="E19" s="39"/>
      <c r="F19" s="40"/>
      <c r="G19" s="38"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8">
        <v>3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38">
        <v>4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38">
        <v>5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8">
        <v>6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38">
        <v>7</v>
      </c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40"/>
      <c r="CI19" s="38">
        <v>8</v>
      </c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  <c r="CV19" s="38">
        <v>9</v>
      </c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0"/>
      <c r="DI19" s="38">
        <v>10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40"/>
      <c r="DV19" s="38">
        <v>11</v>
      </c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40"/>
      <c r="EI19" s="38">
        <v>12</v>
      </c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40"/>
      <c r="EV19" s="38">
        <v>13</v>
      </c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s="6" customFormat="1" x14ac:dyDescent="0.25">
      <c r="A20" s="15" t="s">
        <v>43</v>
      </c>
      <c r="B20" s="15"/>
      <c r="C20" s="15"/>
      <c r="D20" s="15"/>
      <c r="E20" s="15"/>
      <c r="F20" s="15"/>
      <c r="G20" s="47" t="s">
        <v>30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16"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 t="s">
        <v>62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3">
        <v>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>
        <v>0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>
        <v>0</v>
      </c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 t="s">
        <v>61</v>
      </c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>
        <v>0</v>
      </c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23">
        <f>28579.17/1000</f>
        <v>28.579169999999998</v>
      </c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4">
        <v>307.02100000000002</v>
      </c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5">
        <f>DV20*EI20</f>
        <v>8774.4053525700001</v>
      </c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</row>
    <row r="21" spans="1:167" s="6" customFormat="1" ht="15" customHeight="1" x14ac:dyDescent="0.25">
      <c r="A21" s="15" t="s">
        <v>44</v>
      </c>
      <c r="B21" s="15"/>
      <c r="C21" s="15"/>
      <c r="D21" s="15"/>
      <c r="E21" s="15"/>
      <c r="F21" s="15"/>
      <c r="G21" s="47" t="s">
        <v>31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16"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>
        <v>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 t="s">
        <v>62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3">
        <v>0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>
        <v>0</v>
      </c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>
        <v>0</v>
      </c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 t="s">
        <v>61</v>
      </c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>
        <v>0</v>
      </c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23">
        <f>28579.17/1000</f>
        <v>28.579169999999998</v>
      </c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4">
        <v>290.03899999999999</v>
      </c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5">
        <f t="shared" ref="EV21:EV32" si="0">DV21*EI21</f>
        <v>8289.0738876299984</v>
      </c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</row>
    <row r="22" spans="1:167" s="6" customFormat="1" ht="15" customHeight="1" x14ac:dyDescent="0.25">
      <c r="A22" s="15" t="s">
        <v>45</v>
      </c>
      <c r="B22" s="15"/>
      <c r="C22" s="15"/>
      <c r="D22" s="15"/>
      <c r="E22" s="15"/>
      <c r="F22" s="15"/>
      <c r="G22" s="47" t="s">
        <v>32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16"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v>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 t="s">
        <v>62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3">
        <v>0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>
        <v>0</v>
      </c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>
        <v>0</v>
      </c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 t="s">
        <v>61</v>
      </c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>
        <v>0</v>
      </c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23">
        <f>28890.15/1000</f>
        <v>28.890150000000002</v>
      </c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4">
        <v>293.423</v>
      </c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5">
        <f t="shared" si="0"/>
        <v>8477.0344834500011</v>
      </c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</row>
    <row r="23" spans="1:167" s="6" customFormat="1" ht="15" customHeight="1" x14ac:dyDescent="0.25">
      <c r="A23" s="15" t="s">
        <v>46</v>
      </c>
      <c r="B23" s="15"/>
      <c r="C23" s="15"/>
      <c r="D23" s="15"/>
      <c r="E23" s="15"/>
      <c r="F23" s="15"/>
      <c r="G23" s="47" t="s">
        <v>33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16"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v>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 t="s">
        <v>62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3">
        <v>0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>
        <v>0</v>
      </c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>
        <v>0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 t="s">
        <v>61</v>
      </c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>
        <v>0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23">
        <f>28890.15/1000</f>
        <v>28.890150000000002</v>
      </c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4">
        <v>291.31900000000002</v>
      </c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5">
        <f t="shared" si="0"/>
        <v>8416.2496078500008</v>
      </c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</row>
    <row r="24" spans="1:167" s="6" customFormat="1" ht="15" customHeight="1" x14ac:dyDescent="0.25">
      <c r="A24" s="15" t="s">
        <v>47</v>
      </c>
      <c r="B24" s="15"/>
      <c r="C24" s="15"/>
      <c r="D24" s="15"/>
      <c r="E24" s="15"/>
      <c r="F24" s="15"/>
      <c r="G24" s="47" t="s">
        <v>34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6"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0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 t="s">
        <v>62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3">
        <v>0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>
        <v>0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>
        <v>0</v>
      </c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 t="s">
        <v>61</v>
      </c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>
        <v>0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23">
        <f>28890.15/1000</f>
        <v>28.890150000000002</v>
      </c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4">
        <v>294.22300000000001</v>
      </c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5">
        <f t="shared" si="0"/>
        <v>8500.1466034500008</v>
      </c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</row>
    <row r="25" spans="1:167" s="6" customFormat="1" ht="15" customHeight="1" x14ac:dyDescent="0.25">
      <c r="A25" s="15" t="s">
        <v>48</v>
      </c>
      <c r="B25" s="15"/>
      <c r="C25" s="15"/>
      <c r="D25" s="15"/>
      <c r="E25" s="15"/>
      <c r="F25" s="15"/>
      <c r="G25" s="47" t="s">
        <v>35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6"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v>0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 t="s">
        <v>62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3">
        <v>0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>
        <v>0</v>
      </c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>
        <v>0</v>
      </c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 t="s">
        <v>61</v>
      </c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>
        <v>0</v>
      </c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23">
        <f>29364.76/1000</f>
        <v>29.364759999999997</v>
      </c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4">
        <v>183.43200000000002</v>
      </c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5">
        <f t="shared" si="0"/>
        <v>5386.4366563200001</v>
      </c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</row>
    <row r="26" spans="1:167" s="6" customFormat="1" ht="15" customHeight="1" x14ac:dyDescent="0.25">
      <c r="A26" s="15" t="s">
        <v>49</v>
      </c>
      <c r="B26" s="15"/>
      <c r="C26" s="15"/>
      <c r="D26" s="15"/>
      <c r="E26" s="15"/>
      <c r="F26" s="15"/>
      <c r="G26" s="48" t="s">
        <v>36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>
        <v>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>
        <v>0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 t="s">
        <v>62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12">
        <v>0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0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>
        <v>0</v>
      </c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 t="s">
        <v>61</v>
      </c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>
        <v>0</v>
      </c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21">
        <f>29364.76/1000</f>
        <v>29.364759999999997</v>
      </c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2">
        <v>112.13400000000001</v>
      </c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14">
        <f t="shared" si="0"/>
        <v>3292.7879978400001</v>
      </c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</row>
    <row r="27" spans="1:167" s="6" customFormat="1" ht="15" customHeight="1" x14ac:dyDescent="0.25">
      <c r="A27" s="15" t="s">
        <v>50</v>
      </c>
      <c r="B27" s="15"/>
      <c r="C27" s="15"/>
      <c r="D27" s="15"/>
      <c r="E27" s="15"/>
      <c r="F27" s="15"/>
      <c r="G27" s="48" t="s">
        <v>37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20">
        <v>0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>
        <v>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 t="s">
        <v>62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12">
        <v>0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>
        <v>0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>
        <v>0</v>
      </c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 t="s">
        <v>61</v>
      </c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>
        <v>0</v>
      </c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21">
        <f>29364.76/1000</f>
        <v>29.364759999999997</v>
      </c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2">
        <v>306.92200000000003</v>
      </c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14">
        <f t="shared" si="0"/>
        <v>9012.6908687199993</v>
      </c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s="6" customFormat="1" ht="15" customHeight="1" x14ac:dyDescent="0.25">
      <c r="A28" s="15" t="s">
        <v>51</v>
      </c>
      <c r="B28" s="15"/>
      <c r="C28" s="15"/>
      <c r="D28" s="15"/>
      <c r="E28" s="15"/>
      <c r="F28" s="15"/>
      <c r="G28" s="48" t="s">
        <v>38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>
        <v>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>
        <v>0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 t="s">
        <v>62</v>
      </c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12">
        <v>0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>
        <v>0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>
        <v>0</v>
      </c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 t="s">
        <v>61</v>
      </c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>
        <v>0</v>
      </c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21">
        <f>29364.76/1000</f>
        <v>29.364759999999997</v>
      </c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2">
        <v>181.14800000000002</v>
      </c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14">
        <f t="shared" si="0"/>
        <v>5319.3675444800001</v>
      </c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6" customFormat="1" ht="15" customHeight="1" x14ac:dyDescent="0.25">
      <c r="A29" s="15" t="s">
        <v>52</v>
      </c>
      <c r="B29" s="15"/>
      <c r="C29" s="15"/>
      <c r="D29" s="15"/>
      <c r="E29" s="15"/>
      <c r="F29" s="15"/>
      <c r="G29" s="48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>
        <v>0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>
        <v>0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 t="s">
        <v>62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12">
        <v>0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>
        <v>0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>
        <v>0</v>
      </c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 t="s">
        <v>61</v>
      </c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>
        <v>0</v>
      </c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21">
        <f>30232.54/1000</f>
        <v>30.23254</v>
      </c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2">
        <v>120.765</v>
      </c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14">
        <f t="shared" si="0"/>
        <v>3651.0326931</v>
      </c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6" customFormat="1" ht="15" customHeight="1" x14ac:dyDescent="0.25">
      <c r="A30" s="15" t="s">
        <v>53</v>
      </c>
      <c r="B30" s="15"/>
      <c r="C30" s="15"/>
      <c r="D30" s="15"/>
      <c r="E30" s="15"/>
      <c r="F30" s="15"/>
      <c r="G30" s="48" t="s">
        <v>40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>
        <v>0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>
        <v>0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 t="s">
        <v>62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12">
        <v>0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>
        <v>0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>
        <v>0</v>
      </c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 t="s">
        <v>61</v>
      </c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>
        <v>0</v>
      </c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21">
        <f>30232.54/1000</f>
        <v>30.23254</v>
      </c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2">
        <v>118.001</v>
      </c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14">
        <f t="shared" si="0"/>
        <v>3567.4699525400001</v>
      </c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6" customFormat="1" ht="15" customHeight="1" x14ac:dyDescent="0.25">
      <c r="A31" s="15" t="s">
        <v>54</v>
      </c>
      <c r="B31" s="15"/>
      <c r="C31" s="15"/>
      <c r="D31" s="15"/>
      <c r="E31" s="15"/>
      <c r="F31" s="15"/>
      <c r="G31" s="48" t="s">
        <v>41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>
        <v>0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>
        <v>0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 t="s">
        <v>62</v>
      </c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12">
        <v>0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>
        <v>0</v>
      </c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>
        <v>0</v>
      </c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 t="s">
        <v>61</v>
      </c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>
        <v>0</v>
      </c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21">
        <f>30689.85/1000</f>
        <v>30.68985</v>
      </c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2">
        <v>289.57700000000006</v>
      </c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14">
        <f t="shared" si="0"/>
        <v>8887.0746934500021</v>
      </c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s="6" customFormat="1" ht="15" customHeight="1" x14ac:dyDescent="0.25">
      <c r="A32" s="15" t="s">
        <v>55</v>
      </c>
      <c r="B32" s="15"/>
      <c r="C32" s="15"/>
      <c r="D32" s="15"/>
      <c r="E32" s="15"/>
      <c r="F32" s="15"/>
      <c r="G32" s="48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>
        <v>0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>
        <v>0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 t="s">
        <v>62</v>
      </c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12">
        <v>0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>
        <v>0</v>
      </c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>
        <v>0</v>
      </c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 t="s">
        <v>61</v>
      </c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>
        <v>0</v>
      </c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21">
        <f>30689.85/1000</f>
        <v>30.68985</v>
      </c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2">
        <v>291.61900000000003</v>
      </c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14">
        <f t="shared" si="0"/>
        <v>8949.7433671500003</v>
      </c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6" customFormat="1" ht="15" customHeight="1" x14ac:dyDescent="0.25">
      <c r="A33" s="15" t="s">
        <v>56</v>
      </c>
      <c r="B33" s="15"/>
      <c r="C33" s="15"/>
      <c r="D33" s="15"/>
      <c r="E33" s="15"/>
      <c r="F33" s="15"/>
      <c r="G33" s="17" t="s">
        <v>58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20">
        <v>0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>
        <v>0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 t="s">
        <v>62</v>
      </c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12">
        <v>0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>
        <v>0</v>
      </c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>
        <v>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 t="s">
        <v>60</v>
      </c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>
        <v>0</v>
      </c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21">
        <v>27.600600000000004</v>
      </c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2">
        <v>126.253</v>
      </c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14">
        <v>3484.6585518000006</v>
      </c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s="6" customFormat="1" ht="15" customHeight="1" x14ac:dyDescent="0.25">
      <c r="A34" s="15" t="s">
        <v>57</v>
      </c>
      <c r="B34" s="15"/>
      <c r="C34" s="15"/>
      <c r="D34" s="15"/>
      <c r="E34" s="15"/>
      <c r="F34" s="15"/>
      <c r="G34" s="17" t="s">
        <v>59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>
        <v>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>
        <v>0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 t="s">
        <v>62</v>
      </c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12">
        <v>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>
        <v>0</v>
      </c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>
        <v>0</v>
      </c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 t="s">
        <v>60</v>
      </c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>
        <v>0</v>
      </c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21">
        <v>30.930990000000001</v>
      </c>
      <c r="DW34" s="21">
        <v>30.930990000000001</v>
      </c>
      <c r="DX34" s="21">
        <v>30.930990000000001</v>
      </c>
      <c r="DY34" s="21">
        <v>30.930990000000001</v>
      </c>
      <c r="DZ34" s="21">
        <v>30.930990000000001</v>
      </c>
      <c r="EA34" s="21">
        <v>30.930990000000001</v>
      </c>
      <c r="EB34" s="21">
        <v>30.930990000000001</v>
      </c>
      <c r="EC34" s="21">
        <v>30.930990000000001</v>
      </c>
      <c r="ED34" s="21">
        <v>30.930990000000001</v>
      </c>
      <c r="EE34" s="21">
        <v>30.930990000000001</v>
      </c>
      <c r="EF34" s="21">
        <v>30.930990000000001</v>
      </c>
      <c r="EG34" s="21">
        <v>30.930990000000001</v>
      </c>
      <c r="EH34" s="21">
        <v>30.930990000000001</v>
      </c>
      <c r="EI34" s="22">
        <v>118.34</v>
      </c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14">
        <v>3660.3733566000001</v>
      </c>
      <c r="EW34" s="14">
        <v>3660.3733566000001</v>
      </c>
      <c r="EX34" s="14">
        <v>3660.3733566000001</v>
      </c>
      <c r="EY34" s="14">
        <v>3660.3733566000001</v>
      </c>
      <c r="EZ34" s="14">
        <v>3660.3733566000001</v>
      </c>
      <c r="FA34" s="14">
        <v>3660.3733566000001</v>
      </c>
      <c r="FB34" s="14">
        <v>3660.3733566000001</v>
      </c>
      <c r="FC34" s="14">
        <v>3660.3733566000001</v>
      </c>
      <c r="FD34" s="14">
        <v>3660.3733566000001</v>
      </c>
      <c r="FE34" s="14">
        <v>3660.3733566000001</v>
      </c>
      <c r="FF34" s="14">
        <v>3660.3733566000001</v>
      </c>
      <c r="FG34" s="14">
        <v>3660.3733566000001</v>
      </c>
      <c r="FH34" s="14">
        <v>3660.3733566000001</v>
      </c>
      <c r="FI34" s="14">
        <v>3660.3733566000001</v>
      </c>
      <c r="FJ34" s="14">
        <v>3660.3733566000001</v>
      </c>
      <c r="FK34" s="14">
        <v>3660.3733566000001</v>
      </c>
    </row>
    <row r="35" spans="1:167" s="6" customFormat="1" ht="12.75" x14ac:dyDescent="0.2">
      <c r="G35" s="3" t="s">
        <v>8</v>
      </c>
    </row>
    <row r="36" spans="1:167" s="6" customFormat="1" ht="27.75" customHeight="1" x14ac:dyDescent="0.2">
      <c r="G36" s="49" t="s">
        <v>1</v>
      </c>
      <c r="H36" s="49"/>
      <c r="I36" s="49"/>
      <c r="J36" s="49"/>
      <c r="K36" s="50" t="s">
        <v>68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</row>
  </sheetData>
  <mergeCells count="233">
    <mergeCell ref="G36:J36"/>
    <mergeCell ref="K36:FK36"/>
    <mergeCell ref="DI34:DU34"/>
    <mergeCell ref="DV34:EH34"/>
    <mergeCell ref="EI34:EU34"/>
    <mergeCell ref="EV34:FK34"/>
    <mergeCell ref="A34:F34"/>
    <mergeCell ref="G34:R34"/>
    <mergeCell ref="S34:AF34"/>
    <mergeCell ref="AG34:AT34"/>
    <mergeCell ref="AU34:BH34"/>
    <mergeCell ref="BI34:BU34"/>
    <mergeCell ref="BV34:CH34"/>
    <mergeCell ref="CI34:CU34"/>
    <mergeCell ref="CV34:DH34"/>
    <mergeCell ref="DI33:DU33"/>
    <mergeCell ref="DV33:EH33"/>
    <mergeCell ref="EI33:EU33"/>
    <mergeCell ref="EV33:FK33"/>
    <mergeCell ref="EV32:FK32"/>
    <mergeCell ref="A33:F33"/>
    <mergeCell ref="G33:R33"/>
    <mergeCell ref="S33:AF33"/>
    <mergeCell ref="AG33:AT33"/>
    <mergeCell ref="AU33:BH33"/>
    <mergeCell ref="BI33:BU33"/>
    <mergeCell ref="BV33:CH33"/>
    <mergeCell ref="CI33:CU33"/>
    <mergeCell ref="CV33:DH33"/>
    <mergeCell ref="BV32:CH32"/>
    <mergeCell ref="CI32:CU32"/>
    <mergeCell ref="CV32:DH32"/>
    <mergeCell ref="DI32:DU32"/>
    <mergeCell ref="DV32:EH32"/>
    <mergeCell ref="EI32:EU32"/>
    <mergeCell ref="DI31:DU31"/>
    <mergeCell ref="DV31:EH31"/>
    <mergeCell ref="EI31:EU31"/>
    <mergeCell ref="EV31:FK31"/>
    <mergeCell ref="A32:F32"/>
    <mergeCell ref="G32:R32"/>
    <mergeCell ref="S32:AF32"/>
    <mergeCell ref="AG32:AT32"/>
    <mergeCell ref="AU32:BH32"/>
    <mergeCell ref="BI32:BU32"/>
    <mergeCell ref="A31:F31"/>
    <mergeCell ref="G31:R31"/>
    <mergeCell ref="S31:AF31"/>
    <mergeCell ref="AG31:AT31"/>
    <mergeCell ref="AU31:BH31"/>
    <mergeCell ref="BI31:BU31"/>
    <mergeCell ref="BV31:CH31"/>
    <mergeCell ref="CI31:CU31"/>
    <mergeCell ref="CV31:DH31"/>
    <mergeCell ref="DI29:DU29"/>
    <mergeCell ref="DV29:EH29"/>
    <mergeCell ref="EI29:EU29"/>
    <mergeCell ref="EV29:FK29"/>
    <mergeCell ref="A30:F30"/>
    <mergeCell ref="G30:R30"/>
    <mergeCell ref="S30:AF30"/>
    <mergeCell ref="AG30:AT30"/>
    <mergeCell ref="AU30:BH30"/>
    <mergeCell ref="BI30:BU30"/>
    <mergeCell ref="EV30:FK30"/>
    <mergeCell ref="BV30:CH30"/>
    <mergeCell ref="CI30:CU30"/>
    <mergeCell ref="CV30:DH30"/>
    <mergeCell ref="DI30:DU30"/>
    <mergeCell ref="DV30:EH30"/>
    <mergeCell ref="EI30:EU30"/>
    <mergeCell ref="A29:F29"/>
    <mergeCell ref="G29:R29"/>
    <mergeCell ref="S29:AF29"/>
    <mergeCell ref="AG29:AT29"/>
    <mergeCell ref="AU29:BH29"/>
    <mergeCell ref="BI29:BU29"/>
    <mergeCell ref="BV29:CH29"/>
    <mergeCell ref="CI29:CU29"/>
    <mergeCell ref="CV29:DH29"/>
    <mergeCell ref="DI27:DU27"/>
    <mergeCell ref="DV27:EH27"/>
    <mergeCell ref="EI27:EU27"/>
    <mergeCell ref="EV27:FK27"/>
    <mergeCell ref="A28:F28"/>
    <mergeCell ref="G28:R28"/>
    <mergeCell ref="S28:AF28"/>
    <mergeCell ref="AG28:AT28"/>
    <mergeCell ref="AU28:BH28"/>
    <mergeCell ref="BI28:BU28"/>
    <mergeCell ref="EV28:FK28"/>
    <mergeCell ref="BV28:CH28"/>
    <mergeCell ref="CI28:CU28"/>
    <mergeCell ref="CV28:DH28"/>
    <mergeCell ref="DI28:DU28"/>
    <mergeCell ref="DV28:EH28"/>
    <mergeCell ref="EI28:EU28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5:DU25"/>
    <mergeCell ref="DV25:EH25"/>
    <mergeCell ref="EI25:EU25"/>
    <mergeCell ref="EV25:FK25"/>
    <mergeCell ref="A26:F26"/>
    <mergeCell ref="G26:R26"/>
    <mergeCell ref="S26:AF26"/>
    <mergeCell ref="AG26:AT26"/>
    <mergeCell ref="AU26:BH26"/>
    <mergeCell ref="BI26:BU26"/>
    <mergeCell ref="EV26:FK26"/>
    <mergeCell ref="BV26:CH26"/>
    <mergeCell ref="CI26:CU26"/>
    <mergeCell ref="CV26:DH26"/>
    <mergeCell ref="DI26:DU26"/>
    <mergeCell ref="DV26:EH26"/>
    <mergeCell ref="EI26:EU26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3:DU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EV24:FK24"/>
    <mergeCell ref="BV24:CH24"/>
    <mergeCell ref="CI24:CU24"/>
    <mergeCell ref="CV24:DH24"/>
    <mergeCell ref="DI24:DU24"/>
    <mergeCell ref="DV24:EH24"/>
    <mergeCell ref="EI24:EU24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EV22:FK22"/>
    <mergeCell ref="BV22:CH22"/>
    <mergeCell ref="CI22:CU22"/>
    <mergeCell ref="CV22:DH22"/>
    <mergeCell ref="DI22:DU22"/>
    <mergeCell ref="DV22:EH22"/>
    <mergeCell ref="EI22:EU22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BV20:CH20"/>
    <mergeCell ref="CI20:CU20"/>
    <mergeCell ref="CV20:DH20"/>
    <mergeCell ref="DI20:DU20"/>
    <mergeCell ref="DV20:EH20"/>
    <mergeCell ref="EI20:EU20"/>
    <mergeCell ref="A20:F20"/>
    <mergeCell ref="G20:R20"/>
    <mergeCell ref="S20:AF20"/>
    <mergeCell ref="AG20:AT20"/>
    <mergeCell ref="AU20:BH20"/>
    <mergeCell ref="BI20:BU20"/>
    <mergeCell ref="DI21:DU21"/>
    <mergeCell ref="DV21:EH21"/>
    <mergeCell ref="A19:F19"/>
    <mergeCell ref="G19:R19"/>
    <mergeCell ref="S19:AF19"/>
    <mergeCell ref="AG19:AT19"/>
    <mergeCell ref="AU19:BH19"/>
    <mergeCell ref="BI19:BU19"/>
    <mergeCell ref="BV19:CH19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CI19:CU19"/>
    <mergeCell ref="CV19:DH19"/>
    <mergeCell ref="DI19:DU19"/>
    <mergeCell ref="DV19:EH19"/>
    <mergeCell ref="EI19:EU19"/>
    <mergeCell ref="EV19:FK19"/>
    <mergeCell ref="DI17:DU18"/>
    <mergeCell ref="A3:FK3"/>
    <mergeCell ref="A4:FK4"/>
    <mergeCell ref="V6:BR6"/>
    <mergeCell ref="A12:CE12"/>
    <mergeCell ref="A15:F18"/>
    <mergeCell ref="G15:R18"/>
    <mergeCell ref="S15:BH16"/>
    <mergeCell ref="BI15:DU15"/>
    <mergeCell ref="DV15:EH18"/>
    <mergeCell ref="EI15:EU18"/>
    <mergeCell ref="BI18:BU18"/>
    <mergeCell ref="BV18:CH18"/>
  </mergeCells>
  <pageMargins left="0.39370078740157483" right="0.31496062992125984" top="0.78740157480314965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0: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Ф№9-ж1_Магас</vt:lpstr>
      <vt:lpstr>'Ф№9-ж1_Магас'!Область_печати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2021-04-21T10:44:29Z</dcterms:modified>
</cp:coreProperties>
</file>